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345" activeTab="0"/>
  </bookViews>
  <sheets>
    <sheet name="Replacements" sheetId="1" r:id="rId1"/>
    <sheet name="Notes" sheetId="2" r:id="rId2"/>
  </sheets>
  <definedNames/>
  <calcPr fullCalcOnLoad="1"/>
</workbook>
</file>

<file path=xl/sharedStrings.xml><?xml version="1.0" encoding="utf-8"?>
<sst xmlns="http://schemas.openxmlformats.org/spreadsheetml/2006/main" count="127" uniqueCount="54">
  <si>
    <t>Replacement Rate</t>
  </si>
  <si>
    <t>Notes</t>
  </si>
  <si>
    <t>Unit Starting Complement</t>
  </si>
  <si>
    <t>Full Complement</t>
  </si>
  <si>
    <t>Replacement Priority</t>
  </si>
  <si>
    <t>Total Need (For Full Complement)</t>
  </si>
  <si>
    <t>Actual Replacement Pool Total Release (All Units)</t>
  </si>
  <si>
    <t>Unit Ending Complement</t>
  </si>
  <si>
    <t>Starting 'On Hand' Replacements</t>
  </si>
  <si>
    <t>Turn 2</t>
  </si>
  <si>
    <t>Actual Unit Pool Assignment</t>
  </si>
  <si>
    <t>Turn 3</t>
  </si>
  <si>
    <t>Turn 4</t>
  </si>
  <si>
    <t>Category</t>
  </si>
  <si>
    <t>Column Explanations</t>
  </si>
  <si>
    <t xml:space="preserve">The unit's Assigned equipment (i.e. how much it currently has). </t>
  </si>
  <si>
    <t>The # of units of equipment needed to fill all Authorized slots.</t>
  </si>
  <si>
    <t>20%=Low, 40%=Very Low, 60%=Normal, 80%=High, 100%=Very High.</t>
  </si>
  <si>
    <t>The replacement rate for equipment.</t>
  </si>
  <si>
    <t>Replacements held in the 'On Hand' pool at start of turn.</t>
  </si>
  <si>
    <t>The total # of Authorized (as opposed to Assigned) equipment slots available.</t>
  </si>
  <si>
    <t>1. Supply, Proficiency, Readiness values are at the lowest values possible at all level (Force, Formation, Unit) to indicate NO effect on the replacement process, other than that units out of supply receive no replacements.</t>
  </si>
  <si>
    <t>Turn 5</t>
  </si>
  <si>
    <t>Turn 6</t>
  </si>
  <si>
    <t>Turn 7</t>
  </si>
  <si>
    <t>Turn 8</t>
  </si>
  <si>
    <t>Total Need (For Full Complement- All Combined)</t>
  </si>
  <si>
    <t>On Hand+Rate as % of Total Need</t>
  </si>
  <si>
    <t>As Above- Totalled for all units.</t>
  </si>
  <si>
    <t>On-Hand+Rate for the turn divided by Total Need.</t>
  </si>
  <si>
    <t xml:space="preserve">Total Starting Replacements ('On Hand'+Rate) </t>
  </si>
  <si>
    <t>Total Pro-Rata Need (Replacement Priority)</t>
  </si>
  <si>
    <t>Total Pro-Rata Need ((On Hand+Rate)/Total Need)</t>
  </si>
  <si>
    <t>Pro-Rated by On Hand+Rate as % of Total Need</t>
  </si>
  <si>
    <t>Need weighted by the unit's On-Hand+Rate as % of Total Need.</t>
  </si>
  <si>
    <t>Total Starting Replacements- 'On Hand' AND Rate.</t>
  </si>
  <si>
    <t>The ACTUAL # of replacements actually released to all units in the test.</t>
  </si>
  <si>
    <t>Actual Unit Ending Complement</t>
  </si>
  <si>
    <t>Each unit's ACTUAL ending complement- assigned equipment.</t>
  </si>
  <si>
    <t>The ACTUAL # of replacements in the 'On Hand' pool at the conclusion of replacement assignment.</t>
  </si>
  <si>
    <t>Actual Ending 'On Hand' Replacements</t>
  </si>
  <si>
    <t xml:space="preserve">U#1 </t>
  </si>
  <si>
    <t>U#2</t>
  </si>
  <si>
    <t>U#3</t>
  </si>
  <si>
    <t>U#4</t>
  </si>
  <si>
    <t>U#5</t>
  </si>
  <si>
    <t>U#6</t>
  </si>
  <si>
    <t>Turn 9</t>
  </si>
  <si>
    <t>Pro-Rated by OH+R as % of Total Need</t>
  </si>
  <si>
    <t>Pro-Rated by Replacement Priority (Expected)</t>
  </si>
  <si>
    <t>Total Pro-Rata Need ((OH+R)/Total Need)</t>
  </si>
  <si>
    <t>OH+R as % of Total Need</t>
  </si>
  <si>
    <t>Ending OH Replacements</t>
  </si>
  <si>
    <t>Starting OH Replacements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</si>
</sst>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
    <numFmt numFmtId="173" formatCode="&quot;Yes&quot;;&quot;Yes&quot;;&quot;No&quot;"/>
    <numFmt numFmtId="174" formatCode="&quot;True&quot;;&quot;True&quot;;&quot;False&quot;"/>
    <numFmt numFmtId="175" formatCode="&quot;On&quot;;&quot;On&quot;;&quot;Off&quot;"/>
  </numFmts>
  <fonts count="5">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1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9" fontId="1" fillId="2" borderId="1" xfId="0" applyNumberFormat="1" applyFont="1" applyFill="1" applyBorder="1" applyAlignment="1">
      <alignment horizontal="left" vertical="top" wrapText="1"/>
    </xf>
    <xf numFmtId="9" fontId="1" fillId="0" borderId="1" xfId="0" applyNumberFormat="1" applyFont="1" applyBorder="1" applyAlignment="1">
      <alignment horizontal="left" vertical="top"/>
    </xf>
    <xf numFmtId="0" fontId="1" fillId="3" borderId="1" xfId="0" applyFont="1" applyFill="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1"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2" fillId="0" borderId="1" xfId="0" applyFont="1" applyFill="1" applyBorder="1" applyAlignment="1">
      <alignment horizontal="left" vertical="top"/>
    </xf>
    <xf numFmtId="9" fontId="1" fillId="0" borderId="1" xfId="0" applyNumberFormat="1" applyFont="1" applyFill="1" applyBorder="1" applyAlignment="1">
      <alignment horizontal="left" vertical="top"/>
    </xf>
    <xf numFmtId="1" fontId="1" fillId="4" borderId="1" xfId="0" applyNumberFormat="1" applyFont="1" applyFill="1" applyBorder="1" applyAlignment="1">
      <alignment horizontal="left" vertical="top"/>
    </xf>
    <xf numFmtId="0" fontId="1" fillId="4" borderId="1" xfId="0" applyFont="1" applyFill="1" applyBorder="1" applyAlignment="1">
      <alignment horizontal="left" vertical="top"/>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0" fillId="0" borderId="2" xfId="0"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1" fontId="1" fillId="0" borderId="3" xfId="0" applyNumberFormat="1" applyFont="1" applyBorder="1" applyAlignment="1">
      <alignment horizontal="center" vertical="top"/>
    </xf>
    <xf numFmtId="0" fontId="0" fillId="0" borderId="4" xfId="0" applyBorder="1" applyAlignment="1">
      <alignment/>
    </xf>
    <xf numFmtId="0" fontId="0" fillId="0" borderId="2" xfId="0" applyBorder="1" applyAlignment="1">
      <alignment/>
    </xf>
    <xf numFmtId="10" fontId="1" fillId="0" borderId="3" xfId="0" applyNumberFormat="1" applyFont="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9" fontId="1" fillId="4" borderId="1" xfId="0" applyNumberFormat="1" applyFont="1" applyFill="1" applyBorder="1" applyAlignment="1">
      <alignment horizontal="left" vertical="top"/>
    </xf>
    <xf numFmtId="1" fontId="1" fillId="5" borderId="1" xfId="0" applyNumberFormat="1" applyFont="1" applyFill="1" applyBorder="1" applyAlignment="1">
      <alignment horizontal="left" vertical="top"/>
    </xf>
    <xf numFmtId="0" fontId="1" fillId="5" borderId="1" xfId="0" applyFont="1" applyFill="1" applyBorder="1" applyAlignment="1">
      <alignment horizontal="left" vertical="top"/>
    </xf>
    <xf numFmtId="0" fontId="1" fillId="0" borderId="2"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9"/>
  <sheetViews>
    <sheetView tabSelected="1" workbookViewId="0" topLeftCell="A1">
      <pane xSplit="1" ySplit="2" topLeftCell="F9" activePane="bottomRight" state="frozen"/>
      <selection pane="topLeft" activeCell="A1" sqref="A1"/>
      <selection pane="topRight" activeCell="B1" sqref="B1"/>
      <selection pane="bottomLeft" activeCell="A3" sqref="A3"/>
      <selection pane="bottomRight" activeCell="T39" sqref="T39:Y39"/>
    </sheetView>
  </sheetViews>
  <sheetFormatPr defaultColWidth="9.140625" defaultRowHeight="12.75"/>
  <cols>
    <col min="1" max="1" width="36.00390625" style="13" bestFit="1" customWidth="1"/>
    <col min="2" max="5" width="4.421875" style="14" bestFit="1" customWidth="1"/>
    <col min="6" max="6" width="5.00390625" style="14" bestFit="1" customWidth="1"/>
    <col min="7" max="11" width="4.421875" style="14" bestFit="1" customWidth="1"/>
    <col min="12" max="12" width="5.00390625" style="14" bestFit="1" customWidth="1"/>
    <col min="13" max="17" width="4.421875" style="14" bestFit="1" customWidth="1"/>
    <col min="18" max="18" width="5.00390625" style="14" bestFit="1" customWidth="1"/>
    <col min="19" max="19" width="4.421875" style="14" bestFit="1" customWidth="1"/>
    <col min="20" max="20" width="5.28125" style="14" bestFit="1" customWidth="1"/>
    <col min="21" max="23" width="4.421875" style="14" bestFit="1" customWidth="1"/>
    <col min="24" max="24" width="5.00390625" style="14" bestFit="1" customWidth="1"/>
    <col min="25" max="29" width="4.421875" style="14" bestFit="1" customWidth="1"/>
    <col min="30" max="30" width="5.00390625" style="14" bestFit="1" customWidth="1"/>
    <col min="31" max="35" width="4.421875" style="14" bestFit="1" customWidth="1"/>
    <col min="36" max="36" width="5.00390625" style="14" bestFit="1" customWidth="1"/>
    <col min="37" max="41" width="4.421875" style="14" bestFit="1" customWidth="1"/>
    <col min="42" max="42" width="5.00390625" style="14" bestFit="1" customWidth="1"/>
    <col min="43" max="43" width="4.421875" style="14" bestFit="1" customWidth="1"/>
    <col min="44" max="44" width="11.421875" style="14" bestFit="1" customWidth="1"/>
    <col min="45" max="16384" width="9.140625" style="4" customWidth="1"/>
  </cols>
  <sheetData>
    <row r="1" spans="1:25" s="2" customFormat="1" ht="12.75">
      <c r="A1" s="1" t="s">
        <v>13</v>
      </c>
      <c r="B1" s="28" t="s">
        <v>9</v>
      </c>
      <c r="C1" s="29"/>
      <c r="D1" s="29"/>
      <c r="E1" s="29"/>
      <c r="F1" s="29"/>
      <c r="G1" s="21"/>
      <c r="H1" s="28" t="s">
        <v>11</v>
      </c>
      <c r="I1" s="29"/>
      <c r="J1" s="29"/>
      <c r="K1" s="29"/>
      <c r="L1" s="29"/>
      <c r="M1" s="21"/>
      <c r="N1" s="28" t="s">
        <v>12</v>
      </c>
      <c r="O1" s="29"/>
      <c r="P1" s="29"/>
      <c r="Q1" s="29"/>
      <c r="R1" s="29"/>
      <c r="S1" s="21"/>
      <c r="T1" s="28" t="s">
        <v>22</v>
      </c>
      <c r="U1" s="29"/>
      <c r="V1" s="29"/>
      <c r="W1" s="29"/>
      <c r="X1" s="29"/>
      <c r="Y1" s="21"/>
    </row>
    <row r="2" spans="1:44" ht="11.25">
      <c r="A2" s="3"/>
      <c r="B2" s="9" t="s">
        <v>41</v>
      </c>
      <c r="C2" s="9" t="s">
        <v>42</v>
      </c>
      <c r="D2" s="9" t="s">
        <v>43</v>
      </c>
      <c r="E2" s="9" t="s">
        <v>44</v>
      </c>
      <c r="F2" s="9" t="s">
        <v>45</v>
      </c>
      <c r="G2" s="9" t="s">
        <v>46</v>
      </c>
      <c r="H2" s="9" t="s">
        <v>41</v>
      </c>
      <c r="I2" s="9" t="s">
        <v>42</v>
      </c>
      <c r="J2" s="9" t="s">
        <v>43</v>
      </c>
      <c r="K2" s="9" t="s">
        <v>44</v>
      </c>
      <c r="L2" s="9" t="s">
        <v>45</v>
      </c>
      <c r="M2" s="9" t="s">
        <v>46</v>
      </c>
      <c r="N2" s="9" t="s">
        <v>41</v>
      </c>
      <c r="O2" s="9" t="s">
        <v>42</v>
      </c>
      <c r="P2" s="9" t="s">
        <v>43</v>
      </c>
      <c r="Q2" s="9" t="s">
        <v>44</v>
      </c>
      <c r="R2" s="9" t="s">
        <v>45</v>
      </c>
      <c r="S2" s="9" t="s">
        <v>46</v>
      </c>
      <c r="T2" s="9" t="s">
        <v>41</v>
      </c>
      <c r="U2" s="9" t="s">
        <v>42</v>
      </c>
      <c r="V2" s="9" t="s">
        <v>43</v>
      </c>
      <c r="W2" s="9" t="s">
        <v>44</v>
      </c>
      <c r="X2" s="9" t="s">
        <v>45</v>
      </c>
      <c r="Y2" s="9" t="s">
        <v>46</v>
      </c>
      <c r="AR2" s="9"/>
    </row>
    <row r="3" spans="1:44" ht="11.25">
      <c r="A3" s="3" t="s">
        <v>3</v>
      </c>
      <c r="B3" s="4">
        <v>9999</v>
      </c>
      <c r="C3" s="4">
        <v>5000</v>
      </c>
      <c r="D3" s="4">
        <v>5000</v>
      </c>
      <c r="E3" s="4">
        <v>5000</v>
      </c>
      <c r="F3" s="4">
        <v>5000</v>
      </c>
      <c r="G3" s="4">
        <v>9999</v>
      </c>
      <c r="H3" s="4">
        <v>9999</v>
      </c>
      <c r="I3" s="4">
        <v>5000</v>
      </c>
      <c r="J3" s="4">
        <v>5000</v>
      </c>
      <c r="K3" s="4">
        <v>5000</v>
      </c>
      <c r="L3" s="4">
        <v>5000</v>
      </c>
      <c r="M3" s="4">
        <v>9999</v>
      </c>
      <c r="N3" s="4">
        <v>9999</v>
      </c>
      <c r="O3" s="4">
        <v>5000</v>
      </c>
      <c r="P3" s="4">
        <v>5000</v>
      </c>
      <c r="Q3" s="4">
        <v>5000</v>
      </c>
      <c r="R3" s="4">
        <v>5000</v>
      </c>
      <c r="S3" s="4">
        <v>9999</v>
      </c>
      <c r="T3" s="4">
        <v>9999</v>
      </c>
      <c r="U3" s="4">
        <v>5000</v>
      </c>
      <c r="V3" s="4">
        <v>5000</v>
      </c>
      <c r="W3" s="4">
        <v>5000</v>
      </c>
      <c r="X3" s="4">
        <v>5000</v>
      </c>
      <c r="Y3" s="4">
        <v>9999</v>
      </c>
      <c r="AR3" s="15"/>
    </row>
    <row r="4" spans="1:44" ht="11.25">
      <c r="A4" s="3" t="s">
        <v>2</v>
      </c>
      <c r="B4" s="4">
        <v>4567</v>
      </c>
      <c r="C4" s="4">
        <v>2345</v>
      </c>
      <c r="D4" s="4">
        <v>1234</v>
      </c>
      <c r="E4" s="4">
        <v>567</v>
      </c>
      <c r="F4" s="4">
        <v>12</v>
      </c>
      <c r="G4" s="4">
        <v>1</v>
      </c>
      <c r="H4" s="4">
        <f aca="true" t="shared" si="0" ref="H4:Y4">B18</f>
        <v>4741</v>
      </c>
      <c r="I4" s="4">
        <f t="shared" si="0"/>
        <v>2500</v>
      </c>
      <c r="J4" s="4">
        <f t="shared" si="0"/>
        <v>1590</v>
      </c>
      <c r="K4" s="4">
        <f t="shared" si="0"/>
        <v>1082</v>
      </c>
      <c r="L4" s="4">
        <f t="shared" si="0"/>
        <v>757</v>
      </c>
      <c r="M4" s="4">
        <f t="shared" si="0"/>
        <v>1</v>
      </c>
      <c r="N4" s="4">
        <f t="shared" si="0"/>
        <v>5014</v>
      </c>
      <c r="O4" s="4">
        <f t="shared" si="0"/>
        <v>2763</v>
      </c>
      <c r="P4" s="4">
        <f t="shared" si="0"/>
        <v>2112</v>
      </c>
      <c r="Q4" s="4">
        <f t="shared" si="0"/>
        <v>1927</v>
      </c>
      <c r="R4" s="4">
        <f t="shared" si="0"/>
        <v>1924</v>
      </c>
      <c r="S4" s="4">
        <f t="shared" si="0"/>
        <v>1</v>
      </c>
      <c r="T4" s="4">
        <f t="shared" si="0"/>
        <v>5361</v>
      </c>
      <c r="U4" s="4">
        <f t="shared" si="0"/>
        <v>3110</v>
      </c>
      <c r="V4" s="4">
        <f t="shared" si="0"/>
        <v>2712</v>
      </c>
      <c r="W4" s="4">
        <f t="shared" si="0"/>
        <v>2871</v>
      </c>
      <c r="X4" s="4">
        <f t="shared" si="0"/>
        <v>3102</v>
      </c>
      <c r="Y4" s="4">
        <f t="shared" si="0"/>
        <v>1</v>
      </c>
      <c r="AR4" s="15"/>
    </row>
    <row r="5" spans="1:25" ht="11.25">
      <c r="A5" s="3" t="s">
        <v>5</v>
      </c>
      <c r="B5" s="18">
        <f aca="true" t="shared" si="1" ref="B5:Y5">B3-B4</f>
        <v>5432</v>
      </c>
      <c r="C5" s="18">
        <f t="shared" si="1"/>
        <v>2655</v>
      </c>
      <c r="D5" s="18">
        <f t="shared" si="1"/>
        <v>3766</v>
      </c>
      <c r="E5" s="18">
        <f t="shared" si="1"/>
        <v>4433</v>
      </c>
      <c r="F5" s="18">
        <f t="shared" si="1"/>
        <v>4988</v>
      </c>
      <c r="G5" s="18">
        <f t="shared" si="1"/>
        <v>9998</v>
      </c>
      <c r="H5" s="18">
        <f t="shared" si="1"/>
        <v>5258</v>
      </c>
      <c r="I5" s="18">
        <f t="shared" si="1"/>
        <v>2500</v>
      </c>
      <c r="J5" s="18">
        <f t="shared" si="1"/>
        <v>3410</v>
      </c>
      <c r="K5" s="18">
        <f t="shared" si="1"/>
        <v>3918</v>
      </c>
      <c r="L5" s="18">
        <f t="shared" si="1"/>
        <v>4243</v>
      </c>
      <c r="M5" s="18">
        <f t="shared" si="1"/>
        <v>9998</v>
      </c>
      <c r="N5" s="18">
        <f t="shared" si="1"/>
        <v>4985</v>
      </c>
      <c r="O5" s="18">
        <f t="shared" si="1"/>
        <v>2237</v>
      </c>
      <c r="P5" s="18">
        <f t="shared" si="1"/>
        <v>2888</v>
      </c>
      <c r="Q5" s="18">
        <f t="shared" si="1"/>
        <v>3073</v>
      </c>
      <c r="R5" s="18">
        <f t="shared" si="1"/>
        <v>3076</v>
      </c>
      <c r="S5" s="18">
        <f t="shared" si="1"/>
        <v>9998</v>
      </c>
      <c r="T5" s="18">
        <f t="shared" si="1"/>
        <v>4638</v>
      </c>
      <c r="U5" s="18">
        <f t="shared" si="1"/>
        <v>1890</v>
      </c>
      <c r="V5" s="18">
        <f t="shared" si="1"/>
        <v>2288</v>
      </c>
      <c r="W5" s="18">
        <f t="shared" si="1"/>
        <v>2129</v>
      </c>
      <c r="X5" s="18">
        <f t="shared" si="1"/>
        <v>1898</v>
      </c>
      <c r="Y5" s="18">
        <f t="shared" si="1"/>
        <v>9998</v>
      </c>
    </row>
    <row r="6" spans="1:25" ht="12.75">
      <c r="A6" s="3" t="s">
        <v>26</v>
      </c>
      <c r="B6" s="22">
        <f>SUM(B5:G5)</f>
        <v>31272</v>
      </c>
      <c r="C6" s="25"/>
      <c r="D6" s="25"/>
      <c r="E6" s="25"/>
      <c r="F6" s="25"/>
      <c r="G6" s="26"/>
      <c r="H6" s="22">
        <f>SUM(H5:M5)</f>
        <v>29327</v>
      </c>
      <c r="I6" s="25"/>
      <c r="J6" s="25"/>
      <c r="K6" s="25"/>
      <c r="L6" s="25"/>
      <c r="M6" s="26"/>
      <c r="N6" s="22">
        <f>SUM(N5:S5)</f>
        <v>26257</v>
      </c>
      <c r="O6" s="25"/>
      <c r="P6" s="25"/>
      <c r="Q6" s="25"/>
      <c r="R6" s="25"/>
      <c r="S6" s="26"/>
      <c r="T6" s="22">
        <f>SUM(T5:Y5)</f>
        <v>22841</v>
      </c>
      <c r="U6" s="25"/>
      <c r="V6" s="25"/>
      <c r="W6" s="25"/>
      <c r="X6" s="25"/>
      <c r="Y6" s="26"/>
    </row>
    <row r="7" spans="1:25" ht="12.75">
      <c r="A7" s="3" t="s">
        <v>51</v>
      </c>
      <c r="B7" s="27">
        <f>IF(((B13+B14)/B6)&gt;=1,100,INT((B13+B14)*100/B6))/100</f>
        <v>0.15</v>
      </c>
      <c r="C7" s="25"/>
      <c r="D7" s="25"/>
      <c r="E7" s="25"/>
      <c r="F7" s="25"/>
      <c r="G7" s="26"/>
      <c r="H7" s="27">
        <f>IF(((H13+H14)/H6)&gt;=1,100,INT((H13+H14)*100/H6))/100</f>
        <v>0.27</v>
      </c>
      <c r="I7" s="25"/>
      <c r="J7" s="25"/>
      <c r="K7" s="25"/>
      <c r="L7" s="25"/>
      <c r="M7" s="26"/>
      <c r="N7" s="27">
        <f>IF(((N13+N14)/N6)&gt;=1,100,INT((N13+N14)*100/N6))/100</f>
        <v>0.38</v>
      </c>
      <c r="O7" s="25"/>
      <c r="P7" s="25"/>
      <c r="Q7" s="25"/>
      <c r="R7" s="25"/>
      <c r="S7" s="26"/>
      <c r="T7" s="27">
        <f>IF(((T13+T14)/T6)&gt;=1,100,INT((T13+T14)*100/T6))/100</f>
        <v>0.5</v>
      </c>
      <c r="U7" s="25"/>
      <c r="V7" s="25"/>
      <c r="W7" s="25"/>
      <c r="X7" s="25"/>
      <c r="Y7" s="26"/>
    </row>
    <row r="8" spans="1:44" s="6" customFormat="1" ht="12.75" customHeight="1">
      <c r="A8" s="5" t="s">
        <v>48</v>
      </c>
      <c r="B8" s="17">
        <f>INT(B5*B7)</f>
        <v>814</v>
      </c>
      <c r="C8" s="17">
        <f>INT(C5*B7)</f>
        <v>398</v>
      </c>
      <c r="D8" s="17">
        <f>INT(D5*B7)</f>
        <v>564</v>
      </c>
      <c r="E8" s="17">
        <f>INT(E5*B7)</f>
        <v>664</v>
      </c>
      <c r="F8" s="17">
        <f>INT(F5*B7)</f>
        <v>748</v>
      </c>
      <c r="G8" s="17">
        <f>INT(G5*B7)</f>
        <v>1499</v>
      </c>
      <c r="H8" s="17">
        <f>INT(H5*H7)</f>
        <v>1419</v>
      </c>
      <c r="I8" s="17">
        <f>INT(I5*H7)</f>
        <v>675</v>
      </c>
      <c r="J8" s="17">
        <f>INT(J5*H7)</f>
        <v>920</v>
      </c>
      <c r="K8" s="17">
        <f>INT(K5*H7)</f>
        <v>1057</v>
      </c>
      <c r="L8" s="17">
        <f>INT(L5*H7)</f>
        <v>1145</v>
      </c>
      <c r="M8" s="17">
        <f>INT(M5*H7)</f>
        <v>2699</v>
      </c>
      <c r="N8" s="17">
        <f>INT(N5*N7)</f>
        <v>1894</v>
      </c>
      <c r="O8" s="17">
        <f>INT(O5*N7)</f>
        <v>850</v>
      </c>
      <c r="P8" s="17">
        <f>INT(P5*N7)</f>
        <v>1097</v>
      </c>
      <c r="Q8" s="17">
        <f>INT(Q5*N7)</f>
        <v>1167</v>
      </c>
      <c r="R8" s="17">
        <f>INT(R5*N7)</f>
        <v>1168</v>
      </c>
      <c r="S8" s="17">
        <f>INT(S5*N7)</f>
        <v>3799</v>
      </c>
      <c r="T8" s="17">
        <f>INT(T5*T7)</f>
        <v>2319</v>
      </c>
      <c r="U8" s="17">
        <f>INT(U5*T7)</f>
        <v>945</v>
      </c>
      <c r="V8" s="17">
        <f>INT(V5*T7)</f>
        <v>1144</v>
      </c>
      <c r="W8" s="17">
        <f>INT(W5*T7)</f>
        <v>1064</v>
      </c>
      <c r="X8" s="17">
        <f>INT(X5*T7)</f>
        <v>949</v>
      </c>
      <c r="Y8" s="17">
        <f>INT(Y5*T7)</f>
        <v>4999</v>
      </c>
      <c r="AR8" s="16"/>
    </row>
    <row r="9" spans="1:25" ht="12.75">
      <c r="A9" s="3" t="s">
        <v>50</v>
      </c>
      <c r="B9" s="24">
        <f>SUM(B8:G8)</f>
        <v>4687</v>
      </c>
      <c r="C9" s="23"/>
      <c r="D9" s="23"/>
      <c r="E9" s="23"/>
      <c r="F9" s="23"/>
      <c r="G9" s="21"/>
      <c r="H9" s="24">
        <f>SUM(H8:M8)</f>
        <v>7915</v>
      </c>
      <c r="I9" s="23"/>
      <c r="J9" s="23"/>
      <c r="K9" s="23"/>
      <c r="L9" s="23"/>
      <c r="M9" s="21"/>
      <c r="N9" s="24">
        <f>SUM(N8:S8)</f>
        <v>9975</v>
      </c>
      <c r="O9" s="23"/>
      <c r="P9" s="23"/>
      <c r="Q9" s="23"/>
      <c r="R9" s="23"/>
      <c r="S9" s="21"/>
      <c r="T9" s="24">
        <f>SUM(T8:Y8)</f>
        <v>11420</v>
      </c>
      <c r="U9" s="23"/>
      <c r="V9" s="23"/>
      <c r="W9" s="23"/>
      <c r="X9" s="23"/>
      <c r="Y9" s="21"/>
    </row>
    <row r="10" spans="1:44" s="6" customFormat="1" ht="11.25">
      <c r="A10" s="5" t="s">
        <v>4</v>
      </c>
      <c r="B10" s="38">
        <v>0.2</v>
      </c>
      <c r="C10" s="38">
        <v>0.4</v>
      </c>
      <c r="D10" s="38">
        <v>0.6</v>
      </c>
      <c r="E10" s="38">
        <v>0.8</v>
      </c>
      <c r="F10" s="38">
        <v>1</v>
      </c>
      <c r="G10" s="38">
        <v>0</v>
      </c>
      <c r="H10" s="38">
        <v>0.2</v>
      </c>
      <c r="I10" s="38">
        <v>0.4</v>
      </c>
      <c r="J10" s="38">
        <v>0.6</v>
      </c>
      <c r="K10" s="38">
        <v>0.8</v>
      </c>
      <c r="L10" s="38">
        <v>1</v>
      </c>
      <c r="M10" s="38">
        <v>0</v>
      </c>
      <c r="N10" s="38">
        <v>0.2</v>
      </c>
      <c r="O10" s="38">
        <v>0.4</v>
      </c>
      <c r="P10" s="38">
        <v>0.6</v>
      </c>
      <c r="Q10" s="38">
        <v>0.8</v>
      </c>
      <c r="R10" s="38">
        <v>1</v>
      </c>
      <c r="S10" s="38">
        <v>0</v>
      </c>
      <c r="T10" s="38">
        <v>0.2</v>
      </c>
      <c r="U10" s="38">
        <v>0.4</v>
      </c>
      <c r="V10" s="38">
        <v>0.6</v>
      </c>
      <c r="W10" s="38">
        <v>0.8</v>
      </c>
      <c r="X10" s="38">
        <v>1</v>
      </c>
      <c r="Y10" s="38">
        <v>0</v>
      </c>
      <c r="AR10" s="16"/>
    </row>
    <row r="11" spans="1:44" s="6" customFormat="1" ht="12" customHeight="1">
      <c r="A11" s="5" t="s">
        <v>49</v>
      </c>
      <c r="B11" s="39">
        <f>INT(B8*B10)</f>
        <v>162</v>
      </c>
      <c r="C11" s="39">
        <f>INT(C8*C10)</f>
        <v>159</v>
      </c>
      <c r="D11" s="39">
        <f>INT(D8*D10)</f>
        <v>338</v>
      </c>
      <c r="E11" s="39">
        <f>INT(E8*E10)</f>
        <v>531</v>
      </c>
      <c r="F11" s="39">
        <f>INT(F8*F10)</f>
        <v>748</v>
      </c>
      <c r="G11" s="39">
        <f>INT(G8*G10)</f>
        <v>0</v>
      </c>
      <c r="H11" s="39">
        <f aca="true" t="shared" si="2" ref="H11:Y11">INT(H8*H10)</f>
        <v>283</v>
      </c>
      <c r="I11" s="39">
        <f t="shared" si="2"/>
        <v>270</v>
      </c>
      <c r="J11" s="39">
        <f t="shared" si="2"/>
        <v>552</v>
      </c>
      <c r="K11" s="39">
        <f t="shared" si="2"/>
        <v>845</v>
      </c>
      <c r="L11" s="39">
        <f t="shared" si="2"/>
        <v>1145</v>
      </c>
      <c r="M11" s="39">
        <f t="shared" si="2"/>
        <v>0</v>
      </c>
      <c r="N11" s="39">
        <f t="shared" si="2"/>
        <v>378</v>
      </c>
      <c r="O11" s="39">
        <f t="shared" si="2"/>
        <v>340</v>
      </c>
      <c r="P11" s="39">
        <f t="shared" si="2"/>
        <v>658</v>
      </c>
      <c r="Q11" s="39">
        <f t="shared" si="2"/>
        <v>933</v>
      </c>
      <c r="R11" s="39">
        <f t="shared" si="2"/>
        <v>1168</v>
      </c>
      <c r="S11" s="39">
        <f t="shared" si="2"/>
        <v>0</v>
      </c>
      <c r="T11" s="39">
        <f t="shared" si="2"/>
        <v>463</v>
      </c>
      <c r="U11" s="39">
        <f t="shared" si="2"/>
        <v>378</v>
      </c>
      <c r="V11" s="39">
        <f t="shared" si="2"/>
        <v>686</v>
      </c>
      <c r="W11" s="39">
        <f t="shared" si="2"/>
        <v>851</v>
      </c>
      <c r="X11" s="39">
        <f t="shared" si="2"/>
        <v>949</v>
      </c>
      <c r="Y11" s="39">
        <f t="shared" si="2"/>
        <v>0</v>
      </c>
      <c r="AR11" s="16"/>
    </row>
    <row r="12" spans="1:25" ht="12.75">
      <c r="A12" s="3" t="s">
        <v>31</v>
      </c>
      <c r="B12" s="24">
        <f>SUM(B11:G11)</f>
        <v>1938</v>
      </c>
      <c r="C12" s="23"/>
      <c r="D12" s="23"/>
      <c r="E12" s="23"/>
      <c r="F12" s="23"/>
      <c r="G12" s="21"/>
      <c r="H12" s="24">
        <f>SUM(H11:M11)</f>
        <v>3095</v>
      </c>
      <c r="I12" s="23"/>
      <c r="J12" s="23"/>
      <c r="K12" s="23"/>
      <c r="L12" s="23"/>
      <c r="M12" s="21"/>
      <c r="N12" s="24">
        <f>SUM(N11:S11)</f>
        <v>3477</v>
      </c>
      <c r="O12" s="23"/>
      <c r="P12" s="23"/>
      <c r="Q12" s="23"/>
      <c r="R12" s="23"/>
      <c r="S12" s="21"/>
      <c r="T12" s="24">
        <f>SUM(T11:Y11)</f>
        <v>3327</v>
      </c>
      <c r="U12" s="23"/>
      <c r="V12" s="23"/>
      <c r="W12" s="23"/>
      <c r="X12" s="23"/>
      <c r="Y12" s="21"/>
    </row>
    <row r="13" spans="1:44" ht="12.75">
      <c r="A13" s="3" t="s">
        <v>0</v>
      </c>
      <c r="B13" s="22">
        <v>5000</v>
      </c>
      <c r="C13" s="23"/>
      <c r="D13" s="23"/>
      <c r="E13" s="23"/>
      <c r="F13" s="23"/>
      <c r="G13" s="21"/>
      <c r="H13" s="22">
        <v>5000</v>
      </c>
      <c r="I13" s="23"/>
      <c r="J13" s="23"/>
      <c r="K13" s="23"/>
      <c r="L13" s="23"/>
      <c r="M13" s="21"/>
      <c r="N13" s="22">
        <v>5000</v>
      </c>
      <c r="O13" s="23"/>
      <c r="P13" s="23"/>
      <c r="Q13" s="23"/>
      <c r="R13" s="23"/>
      <c r="S13" s="21"/>
      <c r="T13" s="22">
        <v>5000</v>
      </c>
      <c r="U13" s="23"/>
      <c r="V13" s="23"/>
      <c r="W13" s="23"/>
      <c r="X13" s="23"/>
      <c r="Y13" s="21"/>
      <c r="AR13" s="15"/>
    </row>
    <row r="14" spans="1:25" ht="12.75">
      <c r="A14" s="3" t="s">
        <v>53</v>
      </c>
      <c r="B14" s="22">
        <v>0</v>
      </c>
      <c r="C14" s="23"/>
      <c r="D14" s="23"/>
      <c r="E14" s="23"/>
      <c r="F14" s="23"/>
      <c r="G14" s="21"/>
      <c r="H14" s="22">
        <f>B19</f>
        <v>3055</v>
      </c>
      <c r="I14" s="23"/>
      <c r="J14" s="23"/>
      <c r="K14" s="23"/>
      <c r="L14" s="23"/>
      <c r="M14" s="21"/>
      <c r="N14" s="22">
        <f>H19</f>
        <v>4985</v>
      </c>
      <c r="O14" s="23"/>
      <c r="P14" s="23"/>
      <c r="Q14" s="23"/>
      <c r="R14" s="23"/>
      <c r="S14" s="21"/>
      <c r="T14" s="22">
        <f>N19</f>
        <v>6569</v>
      </c>
      <c r="U14" s="23"/>
      <c r="V14" s="23"/>
      <c r="W14" s="23"/>
      <c r="X14" s="23"/>
      <c r="Y14" s="21"/>
    </row>
    <row r="15" spans="1:25" ht="12.75">
      <c r="A15" s="3" t="s">
        <v>30</v>
      </c>
      <c r="B15" s="22">
        <f>SUM(B13:B14)</f>
        <v>5000</v>
      </c>
      <c r="C15" s="23"/>
      <c r="D15" s="23"/>
      <c r="E15" s="23"/>
      <c r="F15" s="23"/>
      <c r="G15" s="21"/>
      <c r="H15" s="22">
        <f>SUM(H13:H14)</f>
        <v>8055</v>
      </c>
      <c r="I15" s="23"/>
      <c r="J15" s="23"/>
      <c r="K15" s="23"/>
      <c r="L15" s="23"/>
      <c r="M15" s="21"/>
      <c r="N15" s="22">
        <f>SUM(N13:N14)</f>
        <v>9985</v>
      </c>
      <c r="O15" s="23"/>
      <c r="P15" s="23"/>
      <c r="Q15" s="23"/>
      <c r="R15" s="23"/>
      <c r="S15" s="21"/>
      <c r="T15" s="22">
        <f>SUM(T13:T14)</f>
        <v>11569</v>
      </c>
      <c r="U15" s="23"/>
      <c r="V15" s="23"/>
      <c r="W15" s="23"/>
      <c r="X15" s="23"/>
      <c r="Y15" s="21"/>
    </row>
    <row r="16" spans="1:25" ht="11.25">
      <c r="A16" s="3" t="s">
        <v>10</v>
      </c>
      <c r="B16" s="40">
        <f>B18-B4</f>
        <v>174</v>
      </c>
      <c r="C16" s="40">
        <f>C18-C4</f>
        <v>155</v>
      </c>
      <c r="D16" s="40">
        <f>D18-D4</f>
        <v>356</v>
      </c>
      <c r="E16" s="40">
        <f>E18-E4</f>
        <v>515</v>
      </c>
      <c r="F16" s="40">
        <f>F18-F4</f>
        <v>745</v>
      </c>
      <c r="G16" s="40">
        <f>G18-G4</f>
        <v>0</v>
      </c>
      <c r="H16" s="40">
        <f>H18-H4</f>
        <v>273</v>
      </c>
      <c r="I16" s="40">
        <f>I18-I4</f>
        <v>263</v>
      </c>
      <c r="J16" s="40">
        <f>J18-J4</f>
        <v>522</v>
      </c>
      <c r="K16" s="40">
        <f>K18-K4</f>
        <v>845</v>
      </c>
      <c r="L16" s="40">
        <f>L18-L4</f>
        <v>1167</v>
      </c>
      <c r="M16" s="40">
        <f>M18-M4</f>
        <v>0</v>
      </c>
      <c r="N16" s="40">
        <f>N18-N4</f>
        <v>347</v>
      </c>
      <c r="O16" s="40">
        <f>O18-O4</f>
        <v>347</v>
      </c>
      <c r="P16" s="40">
        <f>P18-P4</f>
        <v>600</v>
      </c>
      <c r="Q16" s="40">
        <f>Q18-Q4</f>
        <v>944</v>
      </c>
      <c r="R16" s="40">
        <f>R18-R4</f>
        <v>1178</v>
      </c>
      <c r="S16" s="40">
        <f>S18-S4</f>
        <v>0</v>
      </c>
      <c r="T16" s="40">
        <f>T18-T4</f>
        <v>474</v>
      </c>
      <c r="U16" s="40">
        <f>U18-U4</f>
        <v>381</v>
      </c>
      <c r="V16" s="40">
        <f>V18-V4</f>
        <v>685</v>
      </c>
      <c r="W16" s="40">
        <f>W18-W4</f>
        <v>821</v>
      </c>
      <c r="X16" s="40">
        <f>X18-X4</f>
        <v>938</v>
      </c>
      <c r="Y16" s="40">
        <f>Y18-Y4</f>
        <v>0</v>
      </c>
    </row>
    <row r="17" spans="1:25" ht="12.75">
      <c r="A17" s="3" t="s">
        <v>6</v>
      </c>
      <c r="B17" s="22">
        <f>SUM(B16:G16)</f>
        <v>1945</v>
      </c>
      <c r="C17" s="23"/>
      <c r="D17" s="23"/>
      <c r="E17" s="23"/>
      <c r="F17" s="23"/>
      <c r="G17" s="21"/>
      <c r="H17" s="22">
        <f>SUM(H16:M16)</f>
        <v>3070</v>
      </c>
      <c r="I17" s="23"/>
      <c r="J17" s="23"/>
      <c r="K17" s="23"/>
      <c r="L17" s="23"/>
      <c r="M17" s="21"/>
      <c r="N17" s="22">
        <f>SUM(N16:S16)</f>
        <v>3416</v>
      </c>
      <c r="O17" s="23"/>
      <c r="P17" s="23"/>
      <c r="Q17" s="23"/>
      <c r="R17" s="23"/>
      <c r="S17" s="21"/>
      <c r="T17" s="22">
        <f>SUM(T16:Y16)</f>
        <v>3299</v>
      </c>
      <c r="U17" s="23"/>
      <c r="V17" s="23"/>
      <c r="W17" s="23"/>
      <c r="X17" s="23"/>
      <c r="Y17" s="21"/>
    </row>
    <row r="18" spans="1:44" ht="11.25">
      <c r="A18" s="3" t="s">
        <v>7</v>
      </c>
      <c r="B18" s="7">
        <v>4741</v>
      </c>
      <c r="C18" s="7">
        <v>2500</v>
      </c>
      <c r="D18" s="7">
        <v>1590</v>
      </c>
      <c r="E18" s="7">
        <v>1082</v>
      </c>
      <c r="F18" s="7">
        <v>757</v>
      </c>
      <c r="G18" s="7">
        <v>1</v>
      </c>
      <c r="H18" s="7">
        <v>5014</v>
      </c>
      <c r="I18" s="7">
        <v>2763</v>
      </c>
      <c r="J18" s="7">
        <v>2112</v>
      </c>
      <c r="K18" s="7">
        <v>1927</v>
      </c>
      <c r="L18" s="7">
        <v>1924</v>
      </c>
      <c r="M18" s="7">
        <v>1</v>
      </c>
      <c r="N18" s="7">
        <v>5361</v>
      </c>
      <c r="O18" s="7">
        <v>3110</v>
      </c>
      <c r="P18" s="7">
        <v>2712</v>
      </c>
      <c r="Q18" s="7">
        <v>2871</v>
      </c>
      <c r="R18" s="7">
        <v>3102</v>
      </c>
      <c r="S18" s="7">
        <v>1</v>
      </c>
      <c r="T18" s="7">
        <v>5835</v>
      </c>
      <c r="U18" s="7">
        <v>3491</v>
      </c>
      <c r="V18" s="7">
        <v>3397</v>
      </c>
      <c r="W18" s="7">
        <v>3692</v>
      </c>
      <c r="X18" s="7">
        <v>4040</v>
      </c>
      <c r="Y18" s="7">
        <v>1</v>
      </c>
      <c r="AR18" s="15"/>
    </row>
    <row r="19" spans="1:44" ht="12.75">
      <c r="A19" s="3" t="s">
        <v>52</v>
      </c>
      <c r="B19" s="19">
        <f>B15-B17</f>
        <v>3055</v>
      </c>
      <c r="C19" s="20"/>
      <c r="D19" s="20"/>
      <c r="E19" s="20"/>
      <c r="F19" s="20"/>
      <c r="G19" s="21"/>
      <c r="H19" s="19">
        <f>H15-H17</f>
        <v>4985</v>
      </c>
      <c r="I19" s="20"/>
      <c r="J19" s="20"/>
      <c r="K19" s="20"/>
      <c r="L19" s="20"/>
      <c r="M19" s="21"/>
      <c r="N19" s="19">
        <f>N15-N17</f>
        <v>6569</v>
      </c>
      <c r="O19" s="20"/>
      <c r="P19" s="20"/>
      <c r="Q19" s="20"/>
      <c r="R19" s="20"/>
      <c r="S19" s="21"/>
      <c r="T19" s="19">
        <f>T15-T17</f>
        <v>8270</v>
      </c>
      <c r="U19" s="20"/>
      <c r="V19" s="20"/>
      <c r="W19" s="20"/>
      <c r="X19" s="20"/>
      <c r="Y19" s="21"/>
      <c r="AR19" s="15"/>
    </row>
    <row r="21" spans="1:25" ht="12.75">
      <c r="A21" s="1" t="s">
        <v>13</v>
      </c>
      <c r="B21" s="28" t="s">
        <v>23</v>
      </c>
      <c r="C21" s="29"/>
      <c r="D21" s="29"/>
      <c r="E21" s="29"/>
      <c r="F21" s="29"/>
      <c r="G21" s="21"/>
      <c r="H21" s="28" t="s">
        <v>24</v>
      </c>
      <c r="I21" s="29"/>
      <c r="J21" s="29"/>
      <c r="K21" s="29"/>
      <c r="L21" s="29"/>
      <c r="M21" s="21"/>
      <c r="N21" s="28" t="s">
        <v>25</v>
      </c>
      <c r="O21" s="29"/>
      <c r="P21" s="29"/>
      <c r="Q21" s="29"/>
      <c r="R21" s="29"/>
      <c r="S21" s="21"/>
      <c r="T21" s="28" t="s">
        <v>47</v>
      </c>
      <c r="U21" s="29"/>
      <c r="V21" s="29"/>
      <c r="W21" s="29"/>
      <c r="X21" s="29"/>
      <c r="Y21" s="21"/>
    </row>
    <row r="22" spans="1:25" ht="11.25">
      <c r="A22" s="3"/>
      <c r="B22" s="9" t="s">
        <v>41</v>
      </c>
      <c r="C22" s="9" t="s">
        <v>42</v>
      </c>
      <c r="D22" s="9" t="s">
        <v>43</v>
      </c>
      <c r="E22" s="9" t="s">
        <v>44</v>
      </c>
      <c r="F22" s="9" t="s">
        <v>45</v>
      </c>
      <c r="G22" s="9" t="s">
        <v>46</v>
      </c>
      <c r="H22" s="9" t="s">
        <v>41</v>
      </c>
      <c r="I22" s="9" t="s">
        <v>42</v>
      </c>
      <c r="J22" s="9" t="s">
        <v>43</v>
      </c>
      <c r="K22" s="9" t="s">
        <v>44</v>
      </c>
      <c r="L22" s="9" t="s">
        <v>45</v>
      </c>
      <c r="M22" s="9" t="s">
        <v>46</v>
      </c>
      <c r="N22" s="9" t="s">
        <v>41</v>
      </c>
      <c r="O22" s="9" t="s">
        <v>42</v>
      </c>
      <c r="P22" s="9" t="s">
        <v>43</v>
      </c>
      <c r="Q22" s="9" t="s">
        <v>44</v>
      </c>
      <c r="R22" s="9" t="s">
        <v>45</v>
      </c>
      <c r="S22" s="9" t="s">
        <v>46</v>
      </c>
      <c r="T22" s="9" t="s">
        <v>41</v>
      </c>
      <c r="U22" s="9" t="s">
        <v>42</v>
      </c>
      <c r="V22" s="9" t="s">
        <v>43</v>
      </c>
      <c r="W22" s="9" t="s">
        <v>44</v>
      </c>
      <c r="X22" s="9" t="s">
        <v>45</v>
      </c>
      <c r="Y22" s="9" t="s">
        <v>46</v>
      </c>
    </row>
    <row r="23" spans="1:25" ht="11.25">
      <c r="A23" s="3" t="s">
        <v>3</v>
      </c>
      <c r="B23" s="4">
        <v>9999</v>
      </c>
      <c r="C23" s="4">
        <v>5000</v>
      </c>
      <c r="D23" s="4">
        <v>5000</v>
      </c>
      <c r="E23" s="4">
        <v>5000</v>
      </c>
      <c r="F23" s="4">
        <v>5000</v>
      </c>
      <c r="G23" s="4">
        <v>9999</v>
      </c>
      <c r="H23" s="4">
        <v>9999</v>
      </c>
      <c r="I23" s="4">
        <v>5000</v>
      </c>
      <c r="J23" s="4">
        <v>5000</v>
      </c>
      <c r="K23" s="4">
        <v>5000</v>
      </c>
      <c r="L23" s="4">
        <v>5000</v>
      </c>
      <c r="M23" s="4">
        <v>9999</v>
      </c>
      <c r="N23" s="4">
        <v>9999</v>
      </c>
      <c r="O23" s="4">
        <v>5000</v>
      </c>
      <c r="P23" s="4">
        <v>5000</v>
      </c>
      <c r="Q23" s="4">
        <v>5000</v>
      </c>
      <c r="R23" s="4">
        <v>5000</v>
      </c>
      <c r="S23" s="4">
        <v>9999</v>
      </c>
      <c r="T23" s="4">
        <v>9999</v>
      </c>
      <c r="U23" s="4">
        <v>5000</v>
      </c>
      <c r="V23" s="4">
        <v>5000</v>
      </c>
      <c r="W23" s="4">
        <v>5000</v>
      </c>
      <c r="X23" s="4">
        <v>5000</v>
      </c>
      <c r="Y23" s="4">
        <v>9999</v>
      </c>
    </row>
    <row r="24" spans="1:25" ht="11.25">
      <c r="A24" s="3" t="s">
        <v>2</v>
      </c>
      <c r="B24" s="4">
        <f aca="true" t="shared" si="3" ref="B24:G24">T18</f>
        <v>5835</v>
      </c>
      <c r="C24" s="4">
        <f t="shared" si="3"/>
        <v>3491</v>
      </c>
      <c r="D24" s="4">
        <f t="shared" si="3"/>
        <v>3397</v>
      </c>
      <c r="E24" s="4">
        <f t="shared" si="3"/>
        <v>3692</v>
      </c>
      <c r="F24" s="4">
        <f t="shared" si="3"/>
        <v>4040</v>
      </c>
      <c r="G24" s="4">
        <f t="shared" si="3"/>
        <v>1</v>
      </c>
      <c r="H24" s="4">
        <f aca="true" t="shared" si="4" ref="H24:R24">B38</f>
        <v>6375</v>
      </c>
      <c r="I24" s="4">
        <f t="shared" si="4"/>
        <v>3915</v>
      </c>
      <c r="J24" s="4">
        <f t="shared" si="4"/>
        <v>4053</v>
      </c>
      <c r="K24" s="4">
        <f t="shared" si="4"/>
        <v>4419</v>
      </c>
      <c r="L24" s="4">
        <f t="shared" si="4"/>
        <v>4700</v>
      </c>
      <c r="M24" s="4">
        <f t="shared" si="4"/>
        <v>1</v>
      </c>
      <c r="N24" s="4">
        <f t="shared" si="4"/>
        <v>7001</v>
      </c>
      <c r="O24" s="4">
        <f t="shared" si="4"/>
        <v>4316</v>
      </c>
      <c r="P24" s="4">
        <f t="shared" si="4"/>
        <v>4572</v>
      </c>
      <c r="Q24" s="4">
        <f t="shared" si="4"/>
        <v>4829</v>
      </c>
      <c r="R24" s="4">
        <f t="shared" si="4"/>
        <v>4979</v>
      </c>
      <c r="S24" s="4">
        <v>1</v>
      </c>
      <c r="T24" s="4">
        <f>N38</f>
        <v>7571</v>
      </c>
      <c r="U24" s="4">
        <f>O38</f>
        <v>4585</v>
      </c>
      <c r="V24" s="4">
        <f>P38</f>
        <v>4838</v>
      </c>
      <c r="W24" s="4">
        <f>Q38</f>
        <v>4966</v>
      </c>
      <c r="X24" s="4">
        <f>R38</f>
        <v>5000</v>
      </c>
      <c r="Y24" s="4">
        <v>0</v>
      </c>
    </row>
    <row r="25" spans="1:25" ht="11.25">
      <c r="A25" s="3" t="s">
        <v>5</v>
      </c>
      <c r="B25" s="18">
        <f aca="true" t="shared" si="5" ref="B25:R25">B23-B24</f>
        <v>4164</v>
      </c>
      <c r="C25" s="18">
        <f t="shared" si="5"/>
        <v>1509</v>
      </c>
      <c r="D25" s="18">
        <f t="shared" si="5"/>
        <v>1603</v>
      </c>
      <c r="E25" s="18">
        <f t="shared" si="5"/>
        <v>1308</v>
      </c>
      <c r="F25" s="18">
        <f t="shared" si="5"/>
        <v>960</v>
      </c>
      <c r="G25" s="18">
        <f t="shared" si="5"/>
        <v>9998</v>
      </c>
      <c r="H25" s="18">
        <f t="shared" si="5"/>
        <v>3624</v>
      </c>
      <c r="I25" s="18">
        <f t="shared" si="5"/>
        <v>1085</v>
      </c>
      <c r="J25" s="18">
        <f t="shared" si="5"/>
        <v>947</v>
      </c>
      <c r="K25" s="18">
        <f t="shared" si="5"/>
        <v>581</v>
      </c>
      <c r="L25" s="18">
        <f t="shared" si="5"/>
        <v>300</v>
      </c>
      <c r="M25" s="18">
        <f t="shared" si="5"/>
        <v>9998</v>
      </c>
      <c r="N25" s="18">
        <f t="shared" si="5"/>
        <v>2998</v>
      </c>
      <c r="O25" s="18">
        <f t="shared" si="5"/>
        <v>684</v>
      </c>
      <c r="P25" s="18">
        <f t="shared" si="5"/>
        <v>428</v>
      </c>
      <c r="Q25" s="18">
        <f t="shared" si="5"/>
        <v>171</v>
      </c>
      <c r="R25" s="18">
        <f t="shared" si="5"/>
        <v>21</v>
      </c>
      <c r="S25" s="18">
        <v>9998</v>
      </c>
      <c r="T25" s="18">
        <f>T23-T24</f>
        <v>2428</v>
      </c>
      <c r="U25" s="18">
        <f>U23-U24</f>
        <v>415</v>
      </c>
      <c r="V25" s="18">
        <f>V23-V24</f>
        <v>162</v>
      </c>
      <c r="W25" s="18">
        <f>W23-W24</f>
        <v>34</v>
      </c>
      <c r="X25" s="18">
        <f>X23-X24</f>
        <v>0</v>
      </c>
      <c r="Y25" s="18">
        <v>0</v>
      </c>
    </row>
    <row r="26" spans="1:25" ht="12.75">
      <c r="A26" s="3" t="s">
        <v>26</v>
      </c>
      <c r="B26" s="22">
        <f>SUM(B25:G25)</f>
        <v>19542</v>
      </c>
      <c r="C26" s="25"/>
      <c r="D26" s="25"/>
      <c r="E26" s="25"/>
      <c r="F26" s="25"/>
      <c r="G26" s="26"/>
      <c r="H26" s="22">
        <f>SUM(H25:M25)</f>
        <v>16535</v>
      </c>
      <c r="I26" s="25"/>
      <c r="J26" s="25"/>
      <c r="K26" s="25"/>
      <c r="L26" s="25"/>
      <c r="M26" s="26"/>
      <c r="N26" s="22">
        <f>SUM(N25:S25)</f>
        <v>14300</v>
      </c>
      <c r="O26" s="25"/>
      <c r="P26" s="25"/>
      <c r="Q26" s="25"/>
      <c r="R26" s="25"/>
      <c r="S26" s="26"/>
      <c r="T26" s="22">
        <f>SUM(T25:Y25)</f>
        <v>3039</v>
      </c>
      <c r="U26" s="25"/>
      <c r="V26" s="25"/>
      <c r="W26" s="25"/>
      <c r="X26" s="25"/>
      <c r="Y26" s="26"/>
    </row>
    <row r="27" spans="1:25" ht="12.75">
      <c r="A27" s="3" t="s">
        <v>51</v>
      </c>
      <c r="B27" s="27">
        <f>IF(((B33+B34)/B26)&gt;=1,100,INT((B33+B34)*100/B26))/100</f>
        <v>0.67</v>
      </c>
      <c r="C27" s="25"/>
      <c r="D27" s="25"/>
      <c r="E27" s="25"/>
      <c r="F27" s="25"/>
      <c r="G27" s="26"/>
      <c r="H27" s="27">
        <f>IF(((H33+H34)/H26)&gt;=1,100,INT((H33+H34)*100/H26))/100</f>
        <v>0.92</v>
      </c>
      <c r="I27" s="25"/>
      <c r="J27" s="25"/>
      <c r="K27" s="25"/>
      <c r="L27" s="25"/>
      <c r="M27" s="26"/>
      <c r="N27" s="27">
        <f>IF(((N33+N34)/N26)&gt;=1,100,INT((N33+N34)*100/N26))/100</f>
        <v>1</v>
      </c>
      <c r="O27" s="25"/>
      <c r="P27" s="25"/>
      <c r="Q27" s="25"/>
      <c r="R27" s="25"/>
      <c r="S27" s="26"/>
      <c r="T27" s="27">
        <f>IF(((T33+T34)/T26)&gt;=1,100,INT((T33+T34)*100/T26))/100</f>
        <v>1</v>
      </c>
      <c r="U27" s="25"/>
      <c r="V27" s="25"/>
      <c r="W27" s="25"/>
      <c r="X27" s="25"/>
      <c r="Y27" s="26"/>
    </row>
    <row r="28" spans="1:44" s="6" customFormat="1" ht="12.75" customHeight="1">
      <c r="A28" s="5" t="s">
        <v>48</v>
      </c>
      <c r="B28" s="17">
        <f>INT(B25*B27)</f>
        <v>2789</v>
      </c>
      <c r="C28" s="17">
        <f>INT(C25*B27)</f>
        <v>1011</v>
      </c>
      <c r="D28" s="17">
        <f>INT(D25*B27)</f>
        <v>1074</v>
      </c>
      <c r="E28" s="17">
        <f>INT(E25*B27)</f>
        <v>876</v>
      </c>
      <c r="F28" s="17">
        <f>INT(F25*B27)</f>
        <v>643</v>
      </c>
      <c r="G28" s="17">
        <f>INT(G25*B27)</f>
        <v>6698</v>
      </c>
      <c r="H28" s="17">
        <f>INT(H25*H27)</f>
        <v>3334</v>
      </c>
      <c r="I28" s="17">
        <f>INT(I25*H27)</f>
        <v>998</v>
      </c>
      <c r="J28" s="17">
        <f>INT(J25*H27)</f>
        <v>871</v>
      </c>
      <c r="K28" s="17">
        <f>INT(K25*H27)</f>
        <v>534</v>
      </c>
      <c r="L28" s="17">
        <f>INT(L25*H27)</f>
        <v>276</v>
      </c>
      <c r="M28" s="17">
        <f>INT(M25*H27)</f>
        <v>9198</v>
      </c>
      <c r="N28" s="17">
        <f>INT(N25*N27)</f>
        <v>2998</v>
      </c>
      <c r="O28" s="17">
        <f>INT(O25*N27)</f>
        <v>684</v>
      </c>
      <c r="P28" s="17">
        <f>INT(P25*N27)</f>
        <v>428</v>
      </c>
      <c r="Q28" s="17">
        <f>INT(Q25*N27)</f>
        <v>171</v>
      </c>
      <c r="R28" s="17">
        <f>INT(R25*N27)</f>
        <v>21</v>
      </c>
      <c r="S28" s="17">
        <f>INT(S25*N27)</f>
        <v>9998</v>
      </c>
      <c r="T28" s="17">
        <f>INT(T25*T27)</f>
        <v>2428</v>
      </c>
      <c r="U28" s="17">
        <f>INT(U25*T27)</f>
        <v>415</v>
      </c>
      <c r="V28" s="17">
        <f>INT(V25*T27)</f>
        <v>162</v>
      </c>
      <c r="W28" s="17">
        <f>INT(W25*T27)</f>
        <v>34</v>
      </c>
      <c r="X28" s="17">
        <f>INT(X25*T27)</f>
        <v>0</v>
      </c>
      <c r="Y28" s="17">
        <f>INT(Y25*T27)</f>
        <v>0</v>
      </c>
      <c r="AR28" s="16"/>
    </row>
    <row r="29" spans="1:25" ht="12.75">
      <c r="A29" s="3" t="s">
        <v>50</v>
      </c>
      <c r="B29" s="24">
        <f>SUM(B28:G28)</f>
        <v>13091</v>
      </c>
      <c r="C29" s="23"/>
      <c r="D29" s="23"/>
      <c r="E29" s="23"/>
      <c r="F29" s="23"/>
      <c r="G29" s="21"/>
      <c r="H29" s="24">
        <f>SUM(H28:M28)</f>
        <v>15211</v>
      </c>
      <c r="I29" s="23"/>
      <c r="J29" s="23"/>
      <c r="K29" s="23"/>
      <c r="L29" s="23"/>
      <c r="M29" s="21"/>
      <c r="N29" s="24">
        <f>SUM(N28:S28)</f>
        <v>14300</v>
      </c>
      <c r="O29" s="23"/>
      <c r="P29" s="23"/>
      <c r="Q29" s="23"/>
      <c r="R29" s="23"/>
      <c r="S29" s="21"/>
      <c r="T29" s="24">
        <f>SUM(T28:Y28)</f>
        <v>3039</v>
      </c>
      <c r="U29" s="23"/>
      <c r="V29" s="23"/>
      <c r="W29" s="23"/>
      <c r="X29" s="23"/>
      <c r="Y29" s="21"/>
    </row>
    <row r="30" spans="1:44" s="6" customFormat="1" ht="11.25">
      <c r="A30" s="5" t="s">
        <v>4</v>
      </c>
      <c r="B30" s="38">
        <v>0.2</v>
      </c>
      <c r="C30" s="38">
        <v>0.4</v>
      </c>
      <c r="D30" s="38">
        <v>0.6</v>
      </c>
      <c r="E30" s="38">
        <v>0.8</v>
      </c>
      <c r="F30" s="38">
        <v>1</v>
      </c>
      <c r="G30" s="38">
        <v>0</v>
      </c>
      <c r="H30" s="38">
        <v>0.2</v>
      </c>
      <c r="I30" s="38">
        <v>0.4</v>
      </c>
      <c r="J30" s="38">
        <v>0.6</v>
      </c>
      <c r="K30" s="38">
        <v>0.8</v>
      </c>
      <c r="L30" s="38">
        <v>1</v>
      </c>
      <c r="M30" s="38">
        <v>0</v>
      </c>
      <c r="N30" s="38">
        <v>0.2</v>
      </c>
      <c r="O30" s="38">
        <v>0.4</v>
      </c>
      <c r="P30" s="38">
        <v>0.6</v>
      </c>
      <c r="Q30" s="38">
        <v>0.8</v>
      </c>
      <c r="R30" s="38">
        <v>1</v>
      </c>
      <c r="S30" s="38">
        <v>0</v>
      </c>
      <c r="T30" s="38">
        <v>0.2</v>
      </c>
      <c r="U30" s="38">
        <v>0.4</v>
      </c>
      <c r="V30" s="38">
        <v>0.6</v>
      </c>
      <c r="W30" s="38">
        <v>0.8</v>
      </c>
      <c r="X30" s="38">
        <v>1</v>
      </c>
      <c r="Y30" s="38">
        <v>0</v>
      </c>
      <c r="AR30" s="16"/>
    </row>
    <row r="31" spans="1:44" s="6" customFormat="1" ht="12" customHeight="1">
      <c r="A31" s="5" t="s">
        <v>49</v>
      </c>
      <c r="B31" s="39">
        <f>INT(B28*B30)</f>
        <v>557</v>
      </c>
      <c r="C31" s="39">
        <f>INT(C28*C30)</f>
        <v>404</v>
      </c>
      <c r="D31" s="39">
        <f>INT(D28*D30)</f>
        <v>644</v>
      </c>
      <c r="E31" s="39">
        <f>INT(E28*E30)</f>
        <v>700</v>
      </c>
      <c r="F31" s="39">
        <f>INT(F28*F30)</f>
        <v>643</v>
      </c>
      <c r="G31" s="39">
        <f>INT(G28*G30)</f>
        <v>0</v>
      </c>
      <c r="H31" s="39">
        <f>INT(H28*H30)</f>
        <v>666</v>
      </c>
      <c r="I31" s="39">
        <f>INT(I28*I30)</f>
        <v>399</v>
      </c>
      <c r="J31" s="39">
        <f>INT(J28*J30)</f>
        <v>522</v>
      </c>
      <c r="K31" s="39">
        <f>INT(K28*K30)</f>
        <v>427</v>
      </c>
      <c r="L31" s="39">
        <f>INT(L28*L30)</f>
        <v>276</v>
      </c>
      <c r="M31" s="39">
        <f>INT(M28*M30)</f>
        <v>0</v>
      </c>
      <c r="N31" s="39">
        <f>INT(N28*N30)</f>
        <v>599</v>
      </c>
      <c r="O31" s="39">
        <f>INT(O28*O30)</f>
        <v>273</v>
      </c>
      <c r="P31" s="39">
        <f>INT(P28*P30)</f>
        <v>256</v>
      </c>
      <c r="Q31" s="39">
        <f>INT(Q28*Q30)</f>
        <v>136</v>
      </c>
      <c r="R31" s="39">
        <f>INT(R28*R30)</f>
        <v>21</v>
      </c>
      <c r="S31" s="39">
        <f>INT(S28*S30)</f>
        <v>0</v>
      </c>
      <c r="T31" s="39">
        <f>INT(T28*T30)</f>
        <v>485</v>
      </c>
      <c r="U31" s="39">
        <f>INT(U28*U30)</f>
        <v>166</v>
      </c>
      <c r="V31" s="39">
        <f>INT(V28*V30)</f>
        <v>97</v>
      </c>
      <c r="W31" s="39">
        <f>INT(W28*W30)</f>
        <v>27</v>
      </c>
      <c r="X31" s="39">
        <f>INT(X28*X30)</f>
        <v>0</v>
      </c>
      <c r="Y31" s="39">
        <f>INT(Y28*Y30)</f>
        <v>0</v>
      </c>
      <c r="AR31" s="16"/>
    </row>
    <row r="32" spans="1:25" ht="12.75">
      <c r="A32" s="3" t="s">
        <v>31</v>
      </c>
      <c r="B32" s="24">
        <f>SUM(B31:G31)</f>
        <v>2948</v>
      </c>
      <c r="C32" s="23"/>
      <c r="D32" s="23"/>
      <c r="E32" s="23"/>
      <c r="F32" s="23"/>
      <c r="G32" s="21"/>
      <c r="H32" s="24">
        <f>SUM(H31:M31)</f>
        <v>2290</v>
      </c>
      <c r="I32" s="23"/>
      <c r="J32" s="23"/>
      <c r="K32" s="23"/>
      <c r="L32" s="23"/>
      <c r="M32" s="21"/>
      <c r="N32" s="24">
        <f>SUM(N31:S31)</f>
        <v>1285</v>
      </c>
      <c r="O32" s="23"/>
      <c r="P32" s="23"/>
      <c r="Q32" s="23"/>
      <c r="R32" s="23"/>
      <c r="S32" s="21"/>
      <c r="T32" s="24">
        <f>SUM(T31:Y31)</f>
        <v>775</v>
      </c>
      <c r="U32" s="23"/>
      <c r="V32" s="23"/>
      <c r="W32" s="23"/>
      <c r="X32" s="23"/>
      <c r="Y32" s="21"/>
    </row>
    <row r="33" spans="1:44" ht="12.75">
      <c r="A33" s="3" t="s">
        <v>0</v>
      </c>
      <c r="B33" s="22">
        <v>5000</v>
      </c>
      <c r="C33" s="23"/>
      <c r="D33" s="23"/>
      <c r="E33" s="23"/>
      <c r="F33" s="23"/>
      <c r="G33" s="21"/>
      <c r="H33" s="22">
        <v>5000</v>
      </c>
      <c r="I33" s="23"/>
      <c r="J33" s="23"/>
      <c r="K33" s="23"/>
      <c r="L33" s="23"/>
      <c r="M33" s="21"/>
      <c r="N33" s="22">
        <v>5000</v>
      </c>
      <c r="O33" s="23"/>
      <c r="P33" s="23"/>
      <c r="Q33" s="23"/>
      <c r="R33" s="23"/>
      <c r="S33" s="21"/>
      <c r="T33" s="22">
        <v>5000</v>
      </c>
      <c r="U33" s="23"/>
      <c r="V33" s="23"/>
      <c r="W33" s="23"/>
      <c r="X33" s="23"/>
      <c r="Y33" s="21"/>
      <c r="AR33" s="15"/>
    </row>
    <row r="34" spans="1:25" ht="12.75">
      <c r="A34" s="3" t="s">
        <v>53</v>
      </c>
      <c r="B34" s="22">
        <f>T19</f>
        <v>8270</v>
      </c>
      <c r="C34" s="23"/>
      <c r="D34" s="23"/>
      <c r="E34" s="23"/>
      <c r="F34" s="23"/>
      <c r="G34" s="41"/>
      <c r="H34" s="22">
        <f>B39</f>
        <v>10263</v>
      </c>
      <c r="I34" s="23"/>
      <c r="J34" s="23"/>
      <c r="K34" s="23"/>
      <c r="L34" s="23"/>
      <c r="M34" s="21"/>
      <c r="N34" s="22">
        <f>H39</f>
        <v>13028</v>
      </c>
      <c r="O34" s="23"/>
      <c r="P34" s="23"/>
      <c r="Q34" s="23"/>
      <c r="R34" s="23"/>
      <c r="S34" s="21"/>
      <c r="T34" s="22">
        <f>N39</f>
        <v>16766</v>
      </c>
      <c r="U34" s="23"/>
      <c r="V34" s="23"/>
      <c r="W34" s="23"/>
      <c r="X34" s="23"/>
      <c r="Y34" s="21"/>
    </row>
    <row r="35" spans="1:25" ht="12.75">
      <c r="A35" s="3" t="s">
        <v>30</v>
      </c>
      <c r="B35" s="22">
        <f>SUM(B33:B34)</f>
        <v>13270</v>
      </c>
      <c r="C35" s="23"/>
      <c r="D35" s="23"/>
      <c r="E35" s="23"/>
      <c r="F35" s="23"/>
      <c r="G35" s="21"/>
      <c r="H35" s="22">
        <f>SUM(H33:H34)</f>
        <v>15263</v>
      </c>
      <c r="I35" s="23"/>
      <c r="J35" s="23"/>
      <c r="K35" s="23"/>
      <c r="L35" s="23"/>
      <c r="M35" s="21"/>
      <c r="N35" s="22">
        <f>SUM(N33:N34)</f>
        <v>18028</v>
      </c>
      <c r="O35" s="23"/>
      <c r="P35" s="23"/>
      <c r="Q35" s="23"/>
      <c r="R35" s="23"/>
      <c r="S35" s="21"/>
      <c r="T35" s="22">
        <f>SUM(T33:T34)</f>
        <v>21766</v>
      </c>
      <c r="U35" s="23"/>
      <c r="V35" s="23"/>
      <c r="W35" s="23"/>
      <c r="X35" s="23"/>
      <c r="Y35" s="21"/>
    </row>
    <row r="36" spans="1:25" ht="11.25">
      <c r="A36" s="3" t="s">
        <v>10</v>
      </c>
      <c r="B36" s="40">
        <f>B38-B24</f>
        <v>540</v>
      </c>
      <c r="C36" s="40">
        <f>C38-C24</f>
        <v>424</v>
      </c>
      <c r="D36" s="40">
        <f>D38-D24</f>
        <v>656</v>
      </c>
      <c r="E36" s="40">
        <f>E38-E24</f>
        <v>727</v>
      </c>
      <c r="F36" s="40">
        <f>F38-F24</f>
        <v>660</v>
      </c>
      <c r="G36" s="40">
        <v>0</v>
      </c>
      <c r="H36" s="40">
        <f aca="true" t="shared" si="6" ref="H36:Y36">H38-H24</f>
        <v>626</v>
      </c>
      <c r="I36" s="40">
        <f t="shared" si="6"/>
        <v>401</v>
      </c>
      <c r="J36" s="40">
        <f t="shared" si="6"/>
        <v>519</v>
      </c>
      <c r="K36" s="40">
        <f t="shared" si="6"/>
        <v>410</v>
      </c>
      <c r="L36" s="40">
        <f t="shared" si="6"/>
        <v>279</v>
      </c>
      <c r="M36" s="40">
        <f t="shared" si="6"/>
        <v>0</v>
      </c>
      <c r="N36" s="40">
        <f t="shared" si="6"/>
        <v>570</v>
      </c>
      <c r="O36" s="40">
        <f t="shared" si="6"/>
        <v>269</v>
      </c>
      <c r="P36" s="40">
        <f t="shared" si="6"/>
        <v>266</v>
      </c>
      <c r="Q36" s="40">
        <f t="shared" si="6"/>
        <v>137</v>
      </c>
      <c r="R36" s="40">
        <f t="shared" si="6"/>
        <v>21</v>
      </c>
      <c r="S36" s="40">
        <f t="shared" si="6"/>
        <v>-1</v>
      </c>
      <c r="T36" s="40">
        <f t="shared" si="6"/>
        <v>466</v>
      </c>
      <c r="U36" s="40">
        <f t="shared" si="6"/>
        <v>167</v>
      </c>
      <c r="V36" s="40">
        <f t="shared" si="6"/>
        <v>103</v>
      </c>
      <c r="W36" s="40">
        <f t="shared" si="6"/>
        <v>29</v>
      </c>
      <c r="X36" s="40">
        <f t="shared" si="6"/>
        <v>0</v>
      </c>
      <c r="Y36" s="40">
        <f t="shared" si="6"/>
        <v>9999</v>
      </c>
    </row>
    <row r="37" spans="1:25" ht="12.75">
      <c r="A37" s="3" t="s">
        <v>6</v>
      </c>
      <c r="B37" s="22">
        <f>SUM(B36:G36)</f>
        <v>3007</v>
      </c>
      <c r="C37" s="23"/>
      <c r="D37" s="23"/>
      <c r="E37" s="23"/>
      <c r="F37" s="23"/>
      <c r="G37" s="21"/>
      <c r="H37" s="22">
        <f>SUM(H36:M36)</f>
        <v>2235</v>
      </c>
      <c r="I37" s="23"/>
      <c r="J37" s="23"/>
      <c r="K37" s="23"/>
      <c r="L37" s="23"/>
      <c r="M37" s="21"/>
      <c r="N37" s="22">
        <f>SUM(N36:S36)</f>
        <v>1262</v>
      </c>
      <c r="O37" s="23"/>
      <c r="P37" s="23"/>
      <c r="Q37" s="23"/>
      <c r="R37" s="23"/>
      <c r="S37" s="21"/>
      <c r="T37" s="22">
        <f>SUM(T36:Y36)</f>
        <v>10764</v>
      </c>
      <c r="U37" s="23"/>
      <c r="V37" s="23"/>
      <c r="W37" s="23"/>
      <c r="X37" s="23"/>
      <c r="Y37" s="21"/>
    </row>
    <row r="38" spans="1:25" ht="11.25">
      <c r="A38" s="3" t="s">
        <v>7</v>
      </c>
      <c r="B38" s="7">
        <v>6375</v>
      </c>
      <c r="C38" s="7">
        <v>3915</v>
      </c>
      <c r="D38" s="7">
        <v>4053</v>
      </c>
      <c r="E38" s="7">
        <v>4419</v>
      </c>
      <c r="F38" s="7">
        <v>4700</v>
      </c>
      <c r="G38" s="7">
        <v>1</v>
      </c>
      <c r="H38" s="7">
        <v>7001</v>
      </c>
      <c r="I38" s="7">
        <v>4316</v>
      </c>
      <c r="J38" s="7">
        <v>4572</v>
      </c>
      <c r="K38" s="7">
        <v>4829</v>
      </c>
      <c r="L38" s="7">
        <v>4979</v>
      </c>
      <c r="M38" s="7">
        <v>1</v>
      </c>
      <c r="N38" s="7">
        <v>7571</v>
      </c>
      <c r="O38" s="7">
        <v>4585</v>
      </c>
      <c r="P38" s="7">
        <v>4838</v>
      </c>
      <c r="Q38" s="7">
        <v>4966</v>
      </c>
      <c r="R38" s="7">
        <v>5000</v>
      </c>
      <c r="S38" s="7">
        <v>0</v>
      </c>
      <c r="T38" s="7">
        <v>8037</v>
      </c>
      <c r="U38" s="7">
        <v>4752</v>
      </c>
      <c r="V38" s="7">
        <v>4941</v>
      </c>
      <c r="W38" s="7">
        <v>4995</v>
      </c>
      <c r="X38" s="7">
        <v>5000</v>
      </c>
      <c r="Y38" s="7">
        <v>9999</v>
      </c>
    </row>
    <row r="39" spans="1:25" ht="12.75">
      <c r="A39" s="3" t="s">
        <v>52</v>
      </c>
      <c r="B39" s="19">
        <f>B35-B37</f>
        <v>10263</v>
      </c>
      <c r="C39" s="20"/>
      <c r="D39" s="20"/>
      <c r="E39" s="20"/>
      <c r="F39" s="20"/>
      <c r="G39" s="21"/>
      <c r="H39" s="19">
        <f>H35-H37</f>
        <v>13028</v>
      </c>
      <c r="I39" s="20"/>
      <c r="J39" s="20"/>
      <c r="K39" s="20"/>
      <c r="L39" s="20"/>
      <c r="M39" s="21"/>
      <c r="N39" s="19">
        <f>N35-N37</f>
        <v>16766</v>
      </c>
      <c r="O39" s="20"/>
      <c r="P39" s="20"/>
      <c r="Q39" s="20"/>
      <c r="R39" s="20"/>
      <c r="S39" s="21"/>
      <c r="T39" s="19">
        <f>T35-T37</f>
        <v>11002</v>
      </c>
      <c r="U39" s="20"/>
      <c r="V39" s="20"/>
      <c r="W39" s="20"/>
      <c r="X39" s="20"/>
      <c r="Y39" s="21"/>
    </row>
  </sheetData>
  <mergeCells count="80">
    <mergeCell ref="N39:S39"/>
    <mergeCell ref="N21:S21"/>
    <mergeCell ref="H21:M21"/>
    <mergeCell ref="B21:G21"/>
    <mergeCell ref="N33:S33"/>
    <mergeCell ref="N34:S34"/>
    <mergeCell ref="N35:S35"/>
    <mergeCell ref="B27:G27"/>
    <mergeCell ref="H27:M27"/>
    <mergeCell ref="N27:S27"/>
    <mergeCell ref="N32:S32"/>
    <mergeCell ref="T1:Y1"/>
    <mergeCell ref="N1:S1"/>
    <mergeCell ref="H1:M1"/>
    <mergeCell ref="T27:Y27"/>
    <mergeCell ref="B39:G39"/>
    <mergeCell ref="H26:M26"/>
    <mergeCell ref="H29:M29"/>
    <mergeCell ref="H32:M32"/>
    <mergeCell ref="H35:M35"/>
    <mergeCell ref="H37:M37"/>
    <mergeCell ref="H39:M39"/>
    <mergeCell ref="B26:G26"/>
    <mergeCell ref="B29:G29"/>
    <mergeCell ref="T7:Y7"/>
    <mergeCell ref="B1:G1"/>
    <mergeCell ref="N13:S13"/>
    <mergeCell ref="N14:S14"/>
    <mergeCell ref="T13:Y13"/>
    <mergeCell ref="T14:Y14"/>
    <mergeCell ref="B33:G33"/>
    <mergeCell ref="T32:Y32"/>
    <mergeCell ref="N19:S19"/>
    <mergeCell ref="T15:Y15"/>
    <mergeCell ref="T17:Y17"/>
    <mergeCell ref="T19:Y19"/>
    <mergeCell ref="B32:G32"/>
    <mergeCell ref="H7:M7"/>
    <mergeCell ref="H13:M13"/>
    <mergeCell ref="H14:M14"/>
    <mergeCell ref="N7:S7"/>
    <mergeCell ref="T29:Y29"/>
    <mergeCell ref="B35:G35"/>
    <mergeCell ref="B37:G37"/>
    <mergeCell ref="B34:G34"/>
    <mergeCell ref="H33:M33"/>
    <mergeCell ref="H34:M34"/>
    <mergeCell ref="N37:S37"/>
    <mergeCell ref="N29:S29"/>
    <mergeCell ref="B17:G17"/>
    <mergeCell ref="B19:G19"/>
    <mergeCell ref="T21:Y21"/>
    <mergeCell ref="T26:Y26"/>
    <mergeCell ref="N26:S26"/>
    <mergeCell ref="T9:Y9"/>
    <mergeCell ref="H6:M6"/>
    <mergeCell ref="B6:G6"/>
    <mergeCell ref="H12:M12"/>
    <mergeCell ref="N6:S6"/>
    <mergeCell ref="N12:S12"/>
    <mergeCell ref="T6:Y6"/>
    <mergeCell ref="T12:Y12"/>
    <mergeCell ref="B12:G12"/>
    <mergeCell ref="B7:G7"/>
    <mergeCell ref="H17:M17"/>
    <mergeCell ref="H19:M19"/>
    <mergeCell ref="N15:S15"/>
    <mergeCell ref="N17:S17"/>
    <mergeCell ref="B9:G9"/>
    <mergeCell ref="H9:M9"/>
    <mergeCell ref="N9:S9"/>
    <mergeCell ref="B15:G15"/>
    <mergeCell ref="H15:M15"/>
    <mergeCell ref="B13:G13"/>
    <mergeCell ref="B14:G14"/>
    <mergeCell ref="T39:Y39"/>
    <mergeCell ref="T33:Y33"/>
    <mergeCell ref="T34:Y34"/>
    <mergeCell ref="T35:Y35"/>
    <mergeCell ref="T37:Y37"/>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Q20"/>
  <sheetViews>
    <sheetView workbookViewId="0" topLeftCell="A1">
      <selection activeCell="B4" sqref="B4:R4"/>
    </sheetView>
  </sheetViews>
  <sheetFormatPr defaultColWidth="9.140625" defaultRowHeight="12.75"/>
  <cols>
    <col min="1" max="1" width="36.00390625" style="0" bestFit="1" customWidth="1"/>
  </cols>
  <sheetData>
    <row r="1" s="4" customFormat="1" ht="11.25">
      <c r="A1" s="1" t="s">
        <v>14</v>
      </c>
    </row>
    <row r="2" spans="1:43" s="8" customFormat="1" ht="11.25">
      <c r="A2" s="3" t="s">
        <v>3</v>
      </c>
      <c r="B2" s="33" t="s">
        <v>20</v>
      </c>
      <c r="C2" s="36"/>
      <c r="D2" s="36"/>
      <c r="E2" s="36"/>
      <c r="F2" s="36"/>
      <c r="G2" s="36"/>
      <c r="H2" s="36"/>
      <c r="I2" s="36"/>
      <c r="J2" s="36"/>
      <c r="K2" s="36"/>
      <c r="L2" s="36"/>
      <c r="M2" s="36"/>
      <c r="N2" s="36"/>
      <c r="O2" s="36"/>
      <c r="P2" s="36"/>
      <c r="Q2" s="36"/>
      <c r="R2" s="37"/>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1:43" s="8" customFormat="1" ht="11.25">
      <c r="A3" s="3" t="s">
        <v>2</v>
      </c>
      <c r="B3" s="33" t="s">
        <v>15</v>
      </c>
      <c r="C3" s="36"/>
      <c r="D3" s="36"/>
      <c r="E3" s="36"/>
      <c r="F3" s="36"/>
      <c r="G3" s="36"/>
      <c r="H3" s="36"/>
      <c r="I3" s="36"/>
      <c r="J3" s="36"/>
      <c r="K3" s="36"/>
      <c r="L3" s="36"/>
      <c r="M3" s="36"/>
      <c r="N3" s="36"/>
      <c r="O3" s="36"/>
      <c r="P3" s="36"/>
      <c r="Q3" s="36"/>
      <c r="R3" s="37"/>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43" s="8" customFormat="1" ht="11.25">
      <c r="A4" s="3" t="s">
        <v>5</v>
      </c>
      <c r="B4" s="33" t="s">
        <v>16</v>
      </c>
      <c r="C4" s="36"/>
      <c r="D4" s="36"/>
      <c r="E4" s="36"/>
      <c r="F4" s="36"/>
      <c r="G4" s="36"/>
      <c r="H4" s="36"/>
      <c r="I4" s="36"/>
      <c r="J4" s="36"/>
      <c r="K4" s="36"/>
      <c r="L4" s="36"/>
      <c r="M4" s="36"/>
      <c r="N4" s="36"/>
      <c r="O4" s="36"/>
      <c r="P4" s="36"/>
      <c r="Q4" s="36"/>
      <c r="R4" s="37"/>
      <c r="S4" s="11"/>
      <c r="T4" s="11"/>
      <c r="U4" s="11"/>
      <c r="V4" s="11"/>
      <c r="W4" s="11"/>
      <c r="X4" s="11"/>
      <c r="Y4" s="11"/>
      <c r="Z4" s="11"/>
      <c r="AA4" s="11"/>
      <c r="AB4" s="11"/>
      <c r="AC4" s="11"/>
      <c r="AD4" s="11"/>
      <c r="AE4" s="11"/>
      <c r="AF4" s="11"/>
      <c r="AG4" s="11"/>
      <c r="AH4" s="11"/>
      <c r="AI4" s="11"/>
      <c r="AJ4" s="11"/>
      <c r="AK4" s="11"/>
      <c r="AL4" s="11"/>
      <c r="AM4" s="11"/>
      <c r="AN4" s="11"/>
      <c r="AO4" s="11"/>
      <c r="AP4" s="11"/>
      <c r="AQ4" s="11"/>
    </row>
    <row r="5" spans="1:43" s="8" customFormat="1" ht="12.75">
      <c r="A5" s="3" t="s">
        <v>26</v>
      </c>
      <c r="B5" s="33" t="s">
        <v>28</v>
      </c>
      <c r="C5" s="34"/>
      <c r="D5" s="34"/>
      <c r="E5" s="34"/>
      <c r="F5" s="34"/>
      <c r="G5" s="34"/>
      <c r="H5" s="34"/>
      <c r="I5" s="34"/>
      <c r="J5" s="34"/>
      <c r="K5" s="34"/>
      <c r="L5" s="34"/>
      <c r="M5" s="34"/>
      <c r="N5" s="34"/>
      <c r="O5" s="34"/>
      <c r="P5" s="34"/>
      <c r="Q5" s="34"/>
      <c r="R5" s="35"/>
      <c r="S5" s="12"/>
      <c r="T5" s="11"/>
      <c r="U5" s="11"/>
      <c r="V5" s="11"/>
      <c r="W5" s="11"/>
      <c r="X5" s="11"/>
      <c r="Y5" s="11"/>
      <c r="Z5" s="11"/>
      <c r="AA5" s="11"/>
      <c r="AB5" s="11"/>
      <c r="AC5" s="11"/>
      <c r="AD5" s="11"/>
      <c r="AE5" s="11"/>
      <c r="AF5" s="11"/>
      <c r="AG5" s="11"/>
      <c r="AH5" s="11"/>
      <c r="AI5" s="11"/>
      <c r="AJ5" s="11"/>
      <c r="AK5" s="11"/>
      <c r="AL5" s="11"/>
      <c r="AM5" s="11"/>
      <c r="AN5" s="11"/>
      <c r="AO5" s="11"/>
      <c r="AP5" s="11"/>
      <c r="AQ5" s="11"/>
    </row>
    <row r="6" spans="1:43" s="8" customFormat="1" ht="11.25">
      <c r="A6" s="3" t="s">
        <v>4</v>
      </c>
      <c r="B6" s="33" t="s">
        <v>17</v>
      </c>
      <c r="C6" s="36"/>
      <c r="D6" s="36"/>
      <c r="E6" s="36"/>
      <c r="F6" s="36"/>
      <c r="G6" s="36"/>
      <c r="H6" s="36"/>
      <c r="I6" s="36"/>
      <c r="J6" s="36"/>
      <c r="K6" s="36"/>
      <c r="L6" s="36"/>
      <c r="M6" s="36"/>
      <c r="N6" s="36"/>
      <c r="O6" s="36"/>
      <c r="P6" s="36"/>
      <c r="Q6" s="36"/>
      <c r="R6" s="37"/>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1:43" s="8" customFormat="1" ht="11.25" customHeight="1">
      <c r="A7" s="3" t="s">
        <v>31</v>
      </c>
      <c r="B7" s="33" t="s">
        <v>28</v>
      </c>
      <c r="C7" s="34"/>
      <c r="D7" s="34"/>
      <c r="E7" s="34"/>
      <c r="F7" s="34"/>
      <c r="G7" s="34"/>
      <c r="H7" s="34"/>
      <c r="I7" s="34"/>
      <c r="J7" s="34"/>
      <c r="K7" s="34"/>
      <c r="L7" s="34"/>
      <c r="M7" s="34"/>
      <c r="N7" s="34"/>
      <c r="O7" s="34"/>
      <c r="P7" s="34"/>
      <c r="Q7" s="34"/>
      <c r="R7" s="35"/>
      <c r="S7" s="12"/>
      <c r="T7" s="11"/>
      <c r="U7" s="11"/>
      <c r="V7" s="11"/>
      <c r="W7" s="11"/>
      <c r="X7" s="11"/>
      <c r="Y7" s="11"/>
      <c r="Z7" s="11"/>
      <c r="AA7" s="11"/>
      <c r="AB7" s="11"/>
      <c r="AC7" s="11"/>
      <c r="AD7" s="11"/>
      <c r="AE7" s="11"/>
      <c r="AF7" s="11"/>
      <c r="AG7" s="11"/>
      <c r="AH7" s="11"/>
      <c r="AI7" s="11"/>
      <c r="AJ7" s="11"/>
      <c r="AK7" s="11"/>
      <c r="AL7" s="11"/>
      <c r="AM7" s="11"/>
      <c r="AN7" s="11"/>
      <c r="AO7" s="11"/>
      <c r="AP7" s="11"/>
      <c r="AQ7" s="11"/>
    </row>
    <row r="8" spans="1:43" s="8" customFormat="1" ht="12.75">
      <c r="A8" s="3" t="s">
        <v>27</v>
      </c>
      <c r="B8" s="33" t="s">
        <v>29</v>
      </c>
      <c r="C8" s="34"/>
      <c r="D8" s="34"/>
      <c r="E8" s="34"/>
      <c r="F8" s="34"/>
      <c r="G8" s="34"/>
      <c r="H8" s="34"/>
      <c r="I8" s="34"/>
      <c r="J8" s="34"/>
      <c r="K8" s="34"/>
      <c r="L8" s="34"/>
      <c r="M8" s="34"/>
      <c r="N8" s="34"/>
      <c r="O8" s="34"/>
      <c r="P8" s="34"/>
      <c r="Q8" s="34"/>
      <c r="R8" s="35"/>
      <c r="S8" s="12"/>
      <c r="T8" s="11"/>
      <c r="U8" s="11"/>
      <c r="V8" s="11"/>
      <c r="W8" s="11"/>
      <c r="X8" s="11"/>
      <c r="Y8" s="11"/>
      <c r="Z8" s="11"/>
      <c r="AA8" s="11"/>
      <c r="AB8" s="11"/>
      <c r="AC8" s="11"/>
      <c r="AD8" s="11"/>
      <c r="AE8" s="11"/>
      <c r="AF8" s="11"/>
      <c r="AG8" s="11"/>
      <c r="AH8" s="11"/>
      <c r="AI8" s="11"/>
      <c r="AJ8" s="11"/>
      <c r="AK8" s="11"/>
      <c r="AL8" s="11"/>
      <c r="AM8" s="11"/>
      <c r="AN8" s="11"/>
      <c r="AO8" s="11"/>
      <c r="AP8" s="11"/>
      <c r="AQ8" s="11"/>
    </row>
    <row r="9" spans="1:43" s="8" customFormat="1" ht="11.25">
      <c r="A9" s="5" t="s">
        <v>33</v>
      </c>
      <c r="B9" s="33" t="s">
        <v>34</v>
      </c>
      <c r="C9" s="36"/>
      <c r="D9" s="36"/>
      <c r="E9" s="36"/>
      <c r="F9" s="36"/>
      <c r="G9" s="36"/>
      <c r="H9" s="36"/>
      <c r="I9" s="36"/>
      <c r="J9" s="36"/>
      <c r="K9" s="36"/>
      <c r="L9" s="36"/>
      <c r="M9" s="36"/>
      <c r="N9" s="36"/>
      <c r="O9" s="36"/>
      <c r="P9" s="36"/>
      <c r="Q9" s="36"/>
      <c r="R9" s="37"/>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43" s="8" customFormat="1" ht="12.75">
      <c r="A10" s="3" t="s">
        <v>32</v>
      </c>
      <c r="B10" s="33" t="s">
        <v>28</v>
      </c>
      <c r="C10" s="34"/>
      <c r="D10" s="34"/>
      <c r="E10" s="34"/>
      <c r="F10" s="34"/>
      <c r="G10" s="34"/>
      <c r="H10" s="34"/>
      <c r="I10" s="34"/>
      <c r="J10" s="34"/>
      <c r="K10" s="34"/>
      <c r="L10" s="34"/>
      <c r="M10" s="34"/>
      <c r="N10" s="34"/>
      <c r="O10" s="34"/>
      <c r="P10" s="34"/>
      <c r="Q10" s="34"/>
      <c r="R10" s="35"/>
      <c r="S10" s="12"/>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1:43" s="8" customFormat="1" ht="11.25">
      <c r="A11" s="3" t="s">
        <v>0</v>
      </c>
      <c r="B11" s="33" t="s">
        <v>18</v>
      </c>
      <c r="C11" s="36"/>
      <c r="D11" s="36"/>
      <c r="E11" s="36"/>
      <c r="F11" s="36"/>
      <c r="G11" s="36"/>
      <c r="H11" s="36"/>
      <c r="I11" s="36"/>
      <c r="J11" s="36"/>
      <c r="K11" s="36"/>
      <c r="L11" s="36"/>
      <c r="M11" s="36"/>
      <c r="N11" s="36"/>
      <c r="O11" s="36"/>
      <c r="P11" s="36"/>
      <c r="Q11" s="36"/>
      <c r="R11" s="37"/>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1:43" s="8" customFormat="1" ht="11.25">
      <c r="A12" s="3" t="s">
        <v>8</v>
      </c>
      <c r="B12" s="33" t="s">
        <v>19</v>
      </c>
      <c r="C12" s="36"/>
      <c r="D12" s="36"/>
      <c r="E12" s="36"/>
      <c r="F12" s="36"/>
      <c r="G12" s="36"/>
      <c r="H12" s="36"/>
      <c r="I12" s="36"/>
      <c r="J12" s="36"/>
      <c r="K12" s="36"/>
      <c r="L12" s="36"/>
      <c r="M12" s="36"/>
      <c r="N12" s="36"/>
      <c r="O12" s="36"/>
      <c r="P12" s="36"/>
      <c r="Q12" s="36"/>
      <c r="R12" s="37"/>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row>
    <row r="13" spans="1:43" s="8" customFormat="1" ht="11.25">
      <c r="A13" s="3" t="s">
        <v>30</v>
      </c>
      <c r="B13" s="33" t="s">
        <v>35</v>
      </c>
      <c r="C13" s="36"/>
      <c r="D13" s="36"/>
      <c r="E13" s="36"/>
      <c r="F13" s="36"/>
      <c r="G13" s="36"/>
      <c r="H13" s="36"/>
      <c r="I13" s="36"/>
      <c r="J13" s="36"/>
      <c r="K13" s="36"/>
      <c r="L13" s="36"/>
      <c r="M13" s="36"/>
      <c r="N13" s="36"/>
      <c r="O13" s="36"/>
      <c r="P13" s="36"/>
      <c r="Q13" s="36"/>
      <c r="R13" s="37"/>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row>
    <row r="14" spans="1:43" s="8" customFormat="1" ht="11.25" customHeight="1">
      <c r="A14" s="3" t="s">
        <v>10</v>
      </c>
      <c r="B14" s="33" t="s">
        <v>36</v>
      </c>
      <c r="C14" s="36"/>
      <c r="D14" s="36"/>
      <c r="E14" s="36"/>
      <c r="F14" s="36"/>
      <c r="G14" s="36"/>
      <c r="H14" s="36"/>
      <c r="I14" s="36"/>
      <c r="J14" s="36"/>
      <c r="K14" s="36"/>
      <c r="L14" s="36"/>
      <c r="M14" s="36"/>
      <c r="N14" s="36"/>
      <c r="O14" s="36"/>
      <c r="P14" s="36"/>
      <c r="Q14" s="36"/>
      <c r="R14" s="37"/>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row>
    <row r="15" spans="1:43" s="8" customFormat="1" ht="11.25" customHeight="1">
      <c r="A15" s="3" t="s">
        <v>6</v>
      </c>
      <c r="B15" s="33" t="s">
        <v>28</v>
      </c>
      <c r="C15" s="34"/>
      <c r="D15" s="34"/>
      <c r="E15" s="34"/>
      <c r="F15" s="34"/>
      <c r="G15" s="34"/>
      <c r="H15" s="34"/>
      <c r="I15" s="34"/>
      <c r="J15" s="34"/>
      <c r="K15" s="34"/>
      <c r="L15" s="34"/>
      <c r="M15" s="34"/>
      <c r="N15" s="34"/>
      <c r="O15" s="34"/>
      <c r="P15" s="34"/>
      <c r="Q15" s="34"/>
      <c r="R15" s="35"/>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row>
    <row r="16" spans="1:43" s="8" customFormat="1" ht="11.25">
      <c r="A16" s="3" t="s">
        <v>37</v>
      </c>
      <c r="B16" s="33" t="s">
        <v>38</v>
      </c>
      <c r="C16" s="36"/>
      <c r="D16" s="36"/>
      <c r="E16" s="36"/>
      <c r="F16" s="36"/>
      <c r="G16" s="36"/>
      <c r="H16" s="36"/>
      <c r="I16" s="36"/>
      <c r="J16" s="36"/>
      <c r="K16" s="36"/>
      <c r="L16" s="36"/>
      <c r="M16" s="36"/>
      <c r="N16" s="36"/>
      <c r="O16" s="36"/>
      <c r="P16" s="36"/>
      <c r="Q16" s="36"/>
      <c r="R16" s="37"/>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row>
    <row r="17" spans="1:43" s="8" customFormat="1" ht="11.25">
      <c r="A17" s="3" t="s">
        <v>40</v>
      </c>
      <c r="B17" s="33" t="s">
        <v>39</v>
      </c>
      <c r="C17" s="36"/>
      <c r="D17" s="36"/>
      <c r="E17" s="36"/>
      <c r="F17" s="36"/>
      <c r="G17" s="36"/>
      <c r="H17" s="36"/>
      <c r="I17" s="36"/>
      <c r="J17" s="36"/>
      <c r="K17" s="36"/>
      <c r="L17" s="36"/>
      <c r="M17" s="36"/>
      <c r="N17" s="36"/>
      <c r="O17" s="36"/>
      <c r="P17" s="36"/>
      <c r="Q17" s="36"/>
      <c r="R17" s="37"/>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row>
    <row r="18" s="4" customFormat="1" ht="11.25">
      <c r="A18" s="3"/>
    </row>
    <row r="19" s="4" customFormat="1" ht="11.25">
      <c r="A19" s="1" t="s">
        <v>1</v>
      </c>
    </row>
    <row r="20" spans="1:43" s="4" customFormat="1" ht="22.5" customHeight="1">
      <c r="A20" s="30" t="s">
        <v>21</v>
      </c>
      <c r="B20" s="31"/>
      <c r="C20" s="31"/>
      <c r="D20" s="31"/>
      <c r="E20" s="31"/>
      <c r="F20" s="31"/>
      <c r="G20" s="31"/>
      <c r="H20" s="31"/>
      <c r="I20" s="31"/>
      <c r="J20" s="31"/>
      <c r="K20" s="31"/>
      <c r="L20" s="31"/>
      <c r="M20" s="31"/>
      <c r="N20" s="31"/>
      <c r="O20" s="31"/>
      <c r="P20" s="31"/>
      <c r="Q20" s="31"/>
      <c r="R20" s="32"/>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row>
  </sheetData>
  <mergeCells count="17">
    <mergeCell ref="B17:R17"/>
    <mergeCell ref="B15:R15"/>
    <mergeCell ref="B16:R16"/>
    <mergeCell ref="B10:R10"/>
    <mergeCell ref="B9:R9"/>
    <mergeCell ref="B11:R11"/>
    <mergeCell ref="B13:R13"/>
    <mergeCell ref="A20:R20"/>
    <mergeCell ref="B8:R8"/>
    <mergeCell ref="B7:R7"/>
    <mergeCell ref="B2:R2"/>
    <mergeCell ref="B3:R3"/>
    <mergeCell ref="B4:R4"/>
    <mergeCell ref="B6:R6"/>
    <mergeCell ref="B5:R5"/>
    <mergeCell ref="B12:R12"/>
    <mergeCell ref="B14:R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dc:creator>
  <cp:keywords/>
  <dc:description/>
  <cp:lastModifiedBy>Chris Horn</cp:lastModifiedBy>
  <dcterms:created xsi:type="dcterms:W3CDTF">2002-08-01T19:35:32Z</dcterms:created>
  <dcterms:modified xsi:type="dcterms:W3CDTF">2002-11-06T00:20:17Z</dcterms:modified>
  <cp:category/>
  <cp:version/>
  <cp:contentType/>
  <cp:contentStatus/>
</cp:coreProperties>
</file>